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sbbenelux-my.sharepoint.com/personal/sylvia_karadarevic_wsb-benelux_be/Documents/Documenten/"/>
    </mc:Choice>
  </mc:AlternateContent>
  <xr:revisionPtr revIDLastSave="42" documentId="8_{E2D8D21A-AAFC-429D-9932-F62E100C911F}" xr6:coauthVersionLast="47" xr6:coauthVersionMax="47" xr10:uidLastSave="{EAE3045B-963C-41AB-A17E-DA8CDC87FF14}"/>
  <bookViews>
    <workbookView xWindow="-118" yWindow="-118" windowWidth="25370" windowHeight="15238" xr2:uid="{C0A0E69A-B27B-4043-B189-3DD3F96EF02E}"/>
  </bookViews>
  <sheets>
    <sheet name="Automotive 2026" sheetId="1" r:id="rId1"/>
    <sheet name="Blad1" sheetId="2" r:id="rId2"/>
  </sheets>
  <definedNames>
    <definedName name="_xlnm.Print_Area" localSheetId="0">'Automotive 2026'!$A$1:$G$46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46" i="1" l="1"/>
  <c r="D45" i="1"/>
  <c r="D44" i="1"/>
  <c r="D43" i="1"/>
  <c r="D42" i="1"/>
  <c r="D41" i="1"/>
  <c r="D15" i="1" l="1"/>
  <c r="D14" i="1"/>
  <c r="E46" i="1" l="1"/>
  <c r="E38" i="1"/>
  <c r="G38" i="1" s="1"/>
  <c r="E37" i="1"/>
  <c r="G37" i="1" s="1"/>
  <c r="E36" i="1"/>
  <c r="E35" i="1"/>
  <c r="G46" i="1"/>
  <c r="G45" i="1"/>
  <c r="E45" i="1"/>
  <c r="G44" i="1"/>
  <c r="E44" i="1"/>
  <c r="G43" i="1"/>
  <c r="E43" i="1"/>
  <c r="G42" i="1"/>
  <c r="E42" i="1"/>
  <c r="G41" i="1"/>
  <c r="E41" i="1"/>
  <c r="E33" i="1"/>
  <c r="E32" i="1"/>
  <c r="E31" i="1"/>
  <c r="G33" i="1"/>
  <c r="G32" i="1"/>
  <c r="G31" i="1"/>
  <c r="G36" i="1" l="1"/>
  <c r="G35" i="1"/>
  <c r="E28" i="1" l="1"/>
  <c r="E27" i="1"/>
  <c r="E26" i="1"/>
  <c r="E18" i="1" l="1"/>
  <c r="E17" i="1"/>
  <c r="E21" i="1"/>
  <c r="G8" i="1"/>
  <c r="F8" i="1"/>
  <c r="E15" i="1" l="1"/>
  <c r="E14" i="1"/>
  <c r="E13" i="1"/>
  <c r="E10" i="1"/>
  <c r="E7" i="1"/>
  <c r="E6" i="1"/>
  <c r="E8" i="1" l="1"/>
</calcChain>
</file>

<file path=xl/sharedStrings.xml><?xml version="1.0" encoding="utf-8"?>
<sst xmlns="http://schemas.openxmlformats.org/spreadsheetml/2006/main" count="70" uniqueCount="66">
  <si>
    <t>Apercu actions Automotive - Q 1</t>
  </si>
  <si>
    <t>Q 1   CLEAN</t>
  </si>
  <si>
    <t xml:space="preserve">Filtration d'air </t>
  </si>
  <si>
    <t>Numéro d'art.</t>
  </si>
  <si>
    <t>QT</t>
  </si>
  <si>
    <t>Descripition d'art</t>
  </si>
  <si>
    <t>Prix Brute</t>
  </si>
  <si>
    <t>Prix total</t>
  </si>
  <si>
    <t>prix action</t>
  </si>
  <si>
    <t xml:space="preserve">prix net </t>
  </si>
  <si>
    <t>client final</t>
  </si>
  <si>
    <t>dealer</t>
  </si>
  <si>
    <t>Masque facial complet RSG à batterie, type PAPR, en systainer</t>
  </si>
  <si>
    <t>Filtre A2P3 pour PAPR.</t>
  </si>
  <si>
    <t>SA-1099953</t>
  </si>
  <si>
    <t>Filtre SATA 584 à trois étapes : filtre fritté/filtre fin/charbon actif avec régulateur de pression et module de sorti (2 x 1/4" filet extérieur) (Int.)</t>
  </si>
  <si>
    <t>Nettoyage Pistolets</t>
  </si>
  <si>
    <t>7300144-set</t>
  </si>
  <si>
    <t>Sumo module 1 t/m 9 avec E2C  installé.</t>
  </si>
  <si>
    <t>7300147-set</t>
  </si>
  <si>
    <t>Speedbox 2 avec E2C module installé</t>
  </si>
  <si>
    <t>7300017-set</t>
  </si>
  <si>
    <t>D 800 avec E2C module installé</t>
  </si>
  <si>
    <t xml:space="preserve"> </t>
  </si>
  <si>
    <t>7300141</t>
  </si>
  <si>
    <t>E2C liquide 20 liter</t>
  </si>
  <si>
    <t>7300049</t>
  </si>
  <si>
    <r>
      <t xml:space="preserve">B-TEC water borne cleaner </t>
    </r>
    <r>
      <rPr>
        <b/>
        <sz val="12"/>
        <color theme="1"/>
        <rFont val="Aptos Narrow"/>
        <family val="2"/>
        <scheme val="minor"/>
      </rPr>
      <t>H2O-Cleaner-RK</t>
    </r>
    <r>
      <rPr>
        <sz val="12"/>
        <color theme="1"/>
        <rFont val="Aptos Narrow"/>
        <family val="2"/>
        <scheme val="minor"/>
      </rPr>
      <t xml:space="preserve"> - 10 Litre</t>
    </r>
  </si>
  <si>
    <t xml:space="preserve">Anti-statique </t>
  </si>
  <si>
    <t>WA-60182/EU</t>
  </si>
  <si>
    <t>Walcom Zero Static</t>
  </si>
  <si>
    <t xml:space="preserve">Pistolets peinture </t>
  </si>
  <si>
    <t>WA-803017/NA</t>
  </si>
  <si>
    <t>Walcom Kombat Pro 1,7 Pistolet sous-couche  avec régulateur de pression et manomètre</t>
  </si>
  <si>
    <t>Diversen</t>
  </si>
  <si>
    <t>SATAjet X RP of HVLP - Digital Ready</t>
  </si>
  <si>
    <t>SATAjet X RP of HVLP - Digital</t>
  </si>
  <si>
    <t>SATAjet X RP of HVLP - Digital Pro</t>
  </si>
  <si>
    <t>tuyaux et raccords</t>
  </si>
  <si>
    <t>WSB-LD-10-EU</t>
  </si>
  <si>
    <t>Tuyau WSB antistatique basse pression 9×16 mm, 10 m, avec raccords EURO inclus</t>
  </si>
  <si>
    <t>WSB-LD-12,5-EU</t>
  </si>
  <si>
    <t>Tuyau WSB antistatique basse pression 9×16 mm, 12,5 m, avec raccords EURO inclus</t>
  </si>
  <si>
    <t>WSB-LD-15-EU</t>
  </si>
  <si>
    <t>Tuyau WSB antistatique basse pression 9×16 mm, 15 m, avec raccords EURO inclus</t>
  </si>
  <si>
    <t>JW-140101</t>
  </si>
  <si>
    <t>JWL - Classic Airboy (380 l/min.)</t>
  </si>
  <si>
    <t>JW-140125</t>
  </si>
  <si>
    <t>JWL - Silent Airboy (280 l/min.)</t>
  </si>
  <si>
    <t>JW-140111</t>
  </si>
  <si>
    <t>JWL - Turbo Airboy (380 l/min.)</t>
  </si>
  <si>
    <t>JW-140026</t>
  </si>
  <si>
    <t>JWL - Jet Airboy droger (580 l/min.)</t>
  </si>
  <si>
    <t>Enrouleurs automatique</t>
  </si>
  <si>
    <t>MA-804200+MA-707220</t>
  </si>
  <si>
    <t>MAVEL – enrouleur de tuyau d’air comprimé Roll Master Plus, 9 m, Ø 8×12, avec ralentisseur (slow motion)</t>
  </si>
  <si>
    <t>MA-821300+MA-707200</t>
  </si>
  <si>
    <t>MAVEL – enrouleur de tuyau d’air comprimé Roll Major Plus, 14+1 m, Ø 10×15, avec ralentisseur (slow motion)</t>
  </si>
  <si>
    <t>MA-811210 + MA707010</t>
  </si>
  <si>
    <t>MAVEL – enrouleur électrique Roll Classic Plus 230 V, 10 m, 1,5 mm², avec ralentisseur (slow motion)</t>
  </si>
  <si>
    <t>MA-811040+MA-707220</t>
  </si>
  <si>
    <t>MAVEL – enrouleur électrique Roll Master Plus 230 V, 15 m, 1,5 mm², avec ralentisseur (slow motion)</t>
  </si>
  <si>
    <t>MA-811058+MA-707220</t>
  </si>
  <si>
    <t>MAVEL – enrouleur électrique Roll Master Plus 230 V, 10 m, 2,5 mm², avec ralentisseur (slow motion)</t>
  </si>
  <si>
    <t>MA-808762+MA-707240</t>
  </si>
  <si>
    <t>MAVEL – enrouleur électrique Roll Compact 230 V, 15 m, 2,5 mm², avec ralentisseur (slow motion)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</si>
</sst>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6" fillId="3" borderId="0" xfId="0" applyFont="1" applyFill="1"/>
    <xf numFmtId="0" fontId="5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/>
    <xf numFmtId="44" fontId="6" fillId="3" borderId="1" xfId="1" applyFont="1" applyFill="1" applyBorder="1" applyAlignment="1">
      <alignment horizontal="left" vertical="top"/>
    </xf>
    <xf numFmtId="44" fontId="6" fillId="3" borderId="1" xfId="1" applyFont="1" applyFill="1" applyBorder="1"/>
    <xf numFmtId="44" fontId="6" fillId="3" borderId="3" xfId="1" applyFont="1" applyFill="1" applyBorder="1" applyAlignment="1">
      <alignment horizontal="left" vertical="top"/>
    </xf>
    <xf numFmtId="0" fontId="5" fillId="3" borderId="1" xfId="0" applyFont="1" applyFill="1" applyBorder="1"/>
    <xf numFmtId="44" fontId="5" fillId="3" borderId="6" xfId="1" applyFont="1" applyFill="1" applyBorder="1" applyAlignment="1">
      <alignment horizontal="left" vertical="top"/>
    </xf>
    <xf numFmtId="44" fontId="5" fillId="3" borderId="7" xfId="1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5" fillId="2" borderId="3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4" fontId="6" fillId="3" borderId="0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44" fontId="6" fillId="0" borderId="0" xfId="1" applyFont="1" applyFill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44" fontId="6" fillId="3" borderId="0" xfId="1" applyFont="1" applyFill="1" applyBorder="1"/>
    <xf numFmtId="44" fontId="5" fillId="0" borderId="1" xfId="1" applyFont="1" applyFill="1" applyBorder="1"/>
    <xf numFmtId="44" fontId="6" fillId="3" borderId="6" xfId="1" applyFont="1" applyFill="1" applyBorder="1" applyAlignment="1">
      <alignment horizontal="left" vertical="top"/>
    </xf>
    <xf numFmtId="44" fontId="6" fillId="3" borderId="10" xfId="1" applyFont="1" applyFill="1" applyBorder="1" applyAlignment="1">
      <alignment horizontal="left" vertical="top"/>
    </xf>
    <xf numFmtId="44" fontId="6" fillId="3" borderId="3" xfId="1" applyFont="1" applyFill="1" applyBorder="1"/>
    <xf numFmtId="44" fontId="5" fillId="3" borderId="11" xfId="1" applyFont="1" applyFill="1" applyBorder="1" applyAlignment="1">
      <alignment horizontal="left" vertical="top"/>
    </xf>
    <xf numFmtId="44" fontId="5" fillId="3" borderId="12" xfId="1" applyFont="1" applyFill="1" applyBorder="1" applyAlignment="1">
      <alignment horizontal="left" vertical="top"/>
    </xf>
    <xf numFmtId="44" fontId="5" fillId="3" borderId="13" xfId="1" applyFont="1" applyFill="1" applyBorder="1" applyAlignment="1">
      <alignment horizontal="left" vertical="top"/>
    </xf>
    <xf numFmtId="44" fontId="6" fillId="3" borderId="6" xfId="1" applyFont="1" applyFill="1" applyBorder="1"/>
    <xf numFmtId="44" fontId="6" fillId="3" borderId="10" xfId="1" applyFont="1" applyFill="1" applyBorder="1"/>
    <xf numFmtId="44" fontId="5" fillId="3" borderId="13" xfId="1" applyFont="1" applyFill="1" applyBorder="1"/>
    <xf numFmtId="44" fontId="5" fillId="3" borderId="12" xfId="1" applyFont="1" applyFill="1" applyBorder="1"/>
    <xf numFmtId="0" fontId="6" fillId="3" borderId="14" xfId="0" applyFont="1" applyFill="1" applyBorder="1" applyAlignment="1">
      <alignment horizontal="center"/>
    </xf>
    <xf numFmtId="44" fontId="5" fillId="3" borderId="15" xfId="1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top"/>
    </xf>
    <xf numFmtId="44" fontId="6" fillId="0" borderId="6" xfId="1" applyFont="1" applyFill="1" applyBorder="1"/>
    <xf numFmtId="44" fontId="5" fillId="3" borderId="16" xfId="1" applyFont="1" applyFill="1" applyBorder="1" applyAlignment="1">
      <alignment horizontal="left" vertical="top"/>
    </xf>
    <xf numFmtId="44" fontId="5" fillId="0" borderId="8" xfId="1" applyFont="1" applyFill="1" applyBorder="1"/>
    <xf numFmtId="44" fontId="5" fillId="0" borderId="17" xfId="0" applyNumberFormat="1" applyFont="1" applyBorder="1" applyAlignment="1">
      <alignment horizontal="center"/>
    </xf>
    <xf numFmtId="44" fontId="5" fillId="3" borderId="18" xfId="1" applyFont="1" applyFill="1" applyBorder="1" applyAlignment="1">
      <alignment horizontal="left" vertical="top"/>
    </xf>
    <xf numFmtId="44" fontId="5" fillId="0" borderId="19" xfId="0" applyNumberFormat="1" applyFont="1" applyBorder="1" applyAlignment="1">
      <alignment horizontal="center"/>
    </xf>
    <xf numFmtId="44" fontId="5" fillId="3" borderId="20" xfId="1" applyFont="1" applyFill="1" applyBorder="1" applyAlignment="1">
      <alignment horizontal="left" vertical="top"/>
    </xf>
    <xf numFmtId="44" fontId="5" fillId="0" borderId="9" xfId="1" applyFont="1" applyFill="1" applyBorder="1"/>
    <xf numFmtId="44" fontId="5" fillId="0" borderId="21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493A-70D6-4F38-A4FA-58BF86114583}">
  <sheetPr>
    <pageSetUpPr fitToPage="1"/>
  </sheetPr>
  <dimension ref="A1:G46"/>
  <sheetViews>
    <sheetView tabSelected="1" workbookViewId="0">
      <selection activeCell="C13" sqref="C13"/>
    </sheetView>
  </sheetViews>
  <sheetFormatPr defaultRowHeight="15.75" x14ac:dyDescent="0.3"/>
  <cols>
    <col min="1" max="1" width="23" style="7" customWidth="1"/>
    <col min="2" max="2" width="6.44140625" style="25" customWidth="1"/>
    <col min="3" max="3" width="112.44140625" style="7" customWidth="1"/>
    <col min="4" max="5" width="14.109375" style="7" customWidth="1"/>
    <col min="6" max="6" width="12.109375" style="7" customWidth="1"/>
    <col min="7" max="7" width="12.6640625" style="7" customWidth="1"/>
  </cols>
  <sheetData>
    <row r="1" spans="1:7" ht="20.95" x14ac:dyDescent="0.4">
      <c r="A1" s="3" t="s">
        <v>0</v>
      </c>
      <c r="B1" s="6"/>
      <c r="E1" s="5"/>
      <c r="F1" s="3">
        <v>2026</v>
      </c>
    </row>
    <row r="2" spans="1:7" ht="29.45" customHeight="1" x14ac:dyDescent="0.3">
      <c r="A2" s="5" t="s">
        <v>1</v>
      </c>
      <c r="B2" s="6"/>
    </row>
    <row r="3" spans="1:7" x14ac:dyDescent="0.3">
      <c r="A3" s="8" t="s">
        <v>2</v>
      </c>
      <c r="B3" s="9"/>
      <c r="C3" s="10"/>
      <c r="D3" s="10"/>
      <c r="E3" s="10"/>
      <c r="F3" s="10"/>
      <c r="G3" s="10"/>
    </row>
    <row r="4" spans="1:7" x14ac:dyDescent="0.3">
      <c r="A4" s="11" t="s">
        <v>3</v>
      </c>
      <c r="B4" s="12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 spans="1:7" x14ac:dyDescent="0.3">
      <c r="A5" s="15"/>
      <c r="B5" s="16"/>
      <c r="C5" s="17"/>
      <c r="D5" s="14" t="s">
        <v>10</v>
      </c>
      <c r="E5" s="14" t="s">
        <v>10</v>
      </c>
      <c r="F5" s="14" t="s">
        <v>10</v>
      </c>
      <c r="G5" s="14" t="s">
        <v>11</v>
      </c>
    </row>
    <row r="6" spans="1:7" x14ac:dyDescent="0.3">
      <c r="A6" s="36">
        <v>7450000</v>
      </c>
      <c r="B6" s="37">
        <v>1</v>
      </c>
      <c r="C6" s="18" t="s">
        <v>12</v>
      </c>
      <c r="D6" s="19">
        <v>1650</v>
      </c>
      <c r="E6" s="19">
        <f>B6*D6</f>
        <v>1650</v>
      </c>
      <c r="F6" s="20">
        <v>1650</v>
      </c>
      <c r="G6" s="20">
        <v>1250</v>
      </c>
    </row>
    <row r="7" spans="1:7" ht="16.399999999999999" thickBot="1" x14ac:dyDescent="0.35">
      <c r="A7" s="36">
        <v>7450002</v>
      </c>
      <c r="B7" s="37">
        <v>30</v>
      </c>
      <c r="C7" s="18" t="s">
        <v>13</v>
      </c>
      <c r="D7" s="19">
        <v>28.5</v>
      </c>
      <c r="E7" s="21">
        <f>B7*D7</f>
        <v>855</v>
      </c>
      <c r="F7" s="20">
        <v>0</v>
      </c>
      <c r="G7" s="20">
        <v>0</v>
      </c>
    </row>
    <row r="8" spans="1:7" s="4" customFormat="1" ht="16.399999999999999" thickBot="1" x14ac:dyDescent="0.35">
      <c r="A8" s="38"/>
      <c r="B8" s="39"/>
      <c r="C8" s="22"/>
      <c r="D8" s="23"/>
      <c r="E8" s="24">
        <f>SUM(E6:E7)</f>
        <v>2505</v>
      </c>
      <c r="F8" s="24">
        <f t="shared" ref="F8:G8" si="0">SUM(F6:F7)</f>
        <v>1650</v>
      </c>
      <c r="G8" s="24">
        <f t="shared" si="0"/>
        <v>1250</v>
      </c>
    </row>
    <row r="9" spans="1:7" ht="16.399999999999999" thickBot="1" x14ac:dyDescent="0.35">
      <c r="A9" s="36"/>
      <c r="B9" s="37"/>
      <c r="C9" s="18"/>
      <c r="D9" s="19"/>
      <c r="E9" s="46"/>
      <c r="F9" s="47"/>
      <c r="G9" s="47"/>
    </row>
    <row r="10" spans="1:7" s="1" customFormat="1" ht="16.399999999999999" thickBot="1" x14ac:dyDescent="0.35">
      <c r="A10" s="18" t="s">
        <v>14</v>
      </c>
      <c r="B10" s="37">
        <v>1</v>
      </c>
      <c r="C10" s="36" t="s">
        <v>15</v>
      </c>
      <c r="D10" s="45">
        <v>1895</v>
      </c>
      <c r="E10" s="48">
        <f>B10*D10</f>
        <v>1895</v>
      </c>
      <c r="F10" s="49">
        <v>1450</v>
      </c>
      <c r="G10" s="50">
        <v>1100</v>
      </c>
    </row>
    <row r="11" spans="1:7" x14ac:dyDescent="0.3">
      <c r="E11" s="26"/>
    </row>
    <row r="12" spans="1:7" s="1" customFormat="1" ht="16.399999999999999" thickBot="1" x14ac:dyDescent="0.35">
      <c r="A12" s="27" t="s">
        <v>16</v>
      </c>
      <c r="B12" s="41"/>
      <c r="C12" s="40"/>
      <c r="D12" s="33"/>
      <c r="E12" s="33"/>
      <c r="F12" s="33"/>
      <c r="G12" s="33"/>
    </row>
    <row r="13" spans="1:7" s="1" customFormat="1" ht="16.399999999999999" thickBot="1" x14ac:dyDescent="0.35">
      <c r="A13" s="18" t="s">
        <v>17</v>
      </c>
      <c r="B13" s="37">
        <v>1</v>
      </c>
      <c r="C13" s="18" t="s">
        <v>18</v>
      </c>
      <c r="D13" s="51">
        <v>6589.95</v>
      </c>
      <c r="E13" s="48">
        <f t="shared" ref="E13:E15" si="1">B13*D13</f>
        <v>6589.95</v>
      </c>
      <c r="F13" s="54">
        <v>5495</v>
      </c>
      <c r="G13" s="53">
        <v>4495</v>
      </c>
    </row>
    <row r="14" spans="1:7" s="2" customFormat="1" ht="16.399999999999999" thickBot="1" x14ac:dyDescent="0.35">
      <c r="A14" s="36" t="s">
        <v>19</v>
      </c>
      <c r="B14" s="37">
        <v>1</v>
      </c>
      <c r="C14" s="18" t="s">
        <v>20</v>
      </c>
      <c r="D14" s="51">
        <f>1570+78.2</f>
        <v>1648.2</v>
      </c>
      <c r="E14" s="48">
        <f t="shared" si="1"/>
        <v>1648.2</v>
      </c>
      <c r="F14" s="54">
        <v>1395</v>
      </c>
      <c r="G14" s="53">
        <v>1150</v>
      </c>
    </row>
    <row r="15" spans="1:7" s="2" customFormat="1" ht="16.399999999999999" thickBot="1" x14ac:dyDescent="0.35">
      <c r="A15" s="36" t="s">
        <v>21</v>
      </c>
      <c r="B15" s="37">
        <v>1</v>
      </c>
      <c r="C15" s="18" t="s">
        <v>22</v>
      </c>
      <c r="D15" s="51">
        <f>8925+144.5</f>
        <v>9069.5</v>
      </c>
      <c r="E15" s="48">
        <f t="shared" si="1"/>
        <v>9069.5</v>
      </c>
      <c r="F15" s="54">
        <v>7795</v>
      </c>
      <c r="G15" s="53">
        <v>6450</v>
      </c>
    </row>
    <row r="16" spans="1:7" s="2" customFormat="1" ht="16.399999999999999" thickBot="1" x14ac:dyDescent="0.35">
      <c r="A16" s="29" t="s">
        <v>23</v>
      </c>
      <c r="B16" s="30"/>
      <c r="C16" s="18"/>
      <c r="D16" s="20"/>
      <c r="E16" s="52"/>
      <c r="F16" s="52"/>
      <c r="G16" s="52"/>
    </row>
    <row r="17" spans="1:7" s="2" customFormat="1" ht="16.399999999999999" thickBot="1" x14ac:dyDescent="0.35">
      <c r="A17" s="31" t="s">
        <v>24</v>
      </c>
      <c r="B17" s="37">
        <v>1</v>
      </c>
      <c r="C17" s="18" t="s">
        <v>25</v>
      </c>
      <c r="D17" s="51">
        <v>275</v>
      </c>
      <c r="E17" s="48">
        <f t="shared" ref="E17:E18" si="2">B17*D17</f>
        <v>275</v>
      </c>
      <c r="F17" s="54">
        <v>225</v>
      </c>
      <c r="G17" s="53">
        <v>175</v>
      </c>
    </row>
    <row r="18" spans="1:7" s="2" customFormat="1" ht="16.399999999999999" thickBot="1" x14ac:dyDescent="0.35">
      <c r="A18" s="31" t="s">
        <v>26</v>
      </c>
      <c r="B18" s="37">
        <v>1</v>
      </c>
      <c r="C18" s="18" t="s">
        <v>27</v>
      </c>
      <c r="D18" s="20">
        <v>125</v>
      </c>
      <c r="E18" s="56">
        <f t="shared" si="2"/>
        <v>125</v>
      </c>
      <c r="F18" s="54">
        <v>99</v>
      </c>
      <c r="G18" s="53">
        <v>79</v>
      </c>
    </row>
    <row r="19" spans="1:7" s="2" customFormat="1" x14ac:dyDescent="0.3">
      <c r="A19" s="59"/>
      <c r="B19" s="60"/>
      <c r="C19" s="10"/>
      <c r="D19" s="43"/>
      <c r="E19" s="43"/>
      <c r="F19" s="43"/>
      <c r="G19" s="43"/>
    </row>
    <row r="20" spans="1:7" s="2" customFormat="1" ht="16.399999999999999" thickBot="1" x14ac:dyDescent="0.35">
      <c r="A20" s="57" t="s">
        <v>28</v>
      </c>
      <c r="B20" s="58"/>
      <c r="C20" s="10"/>
      <c r="D20" s="43"/>
      <c r="E20" s="43"/>
      <c r="F20" s="43"/>
      <c r="G20" s="43"/>
    </row>
    <row r="21" spans="1:7" s="1" customFormat="1" ht="16.399999999999999" thickBot="1" x14ac:dyDescent="0.35">
      <c r="A21" s="32" t="s">
        <v>29</v>
      </c>
      <c r="B21" s="37">
        <v>1</v>
      </c>
      <c r="C21" s="18" t="s">
        <v>30</v>
      </c>
      <c r="D21" s="51">
        <v>935</v>
      </c>
      <c r="E21" s="48">
        <f t="shared" ref="E21" si="3">B21*D21</f>
        <v>935</v>
      </c>
      <c r="F21" s="54">
        <v>749</v>
      </c>
      <c r="G21" s="53">
        <v>549</v>
      </c>
    </row>
    <row r="22" spans="1:7" s="1" customFormat="1" x14ac:dyDescent="0.3">
      <c r="A22" s="7"/>
      <c r="B22" s="42"/>
      <c r="C22" s="10"/>
      <c r="D22" s="43"/>
      <c r="E22" s="33"/>
      <c r="F22" s="43"/>
      <c r="G22" s="43"/>
    </row>
    <row r="23" spans="1:7" s="2" customFormat="1" ht="16.399999999999999" thickBot="1" x14ac:dyDescent="0.35">
      <c r="A23" s="61" t="s">
        <v>31</v>
      </c>
      <c r="B23" s="42"/>
      <c r="C23" s="10"/>
      <c r="D23" s="43"/>
      <c r="E23" s="43"/>
      <c r="F23" s="43"/>
      <c r="G23" s="43"/>
    </row>
    <row r="24" spans="1:7" s="1" customFormat="1" ht="16.399999999999999" thickBot="1" x14ac:dyDescent="0.35">
      <c r="A24" s="18" t="s">
        <v>32</v>
      </c>
      <c r="B24" s="37">
        <v>1</v>
      </c>
      <c r="C24" s="18" t="s">
        <v>33</v>
      </c>
      <c r="D24" s="51">
        <v>262</v>
      </c>
      <c r="E24" s="48">
        <f>B24*D24</f>
        <v>262</v>
      </c>
      <c r="F24" s="54">
        <v>220</v>
      </c>
      <c r="G24" s="53">
        <v>165</v>
      </c>
    </row>
    <row r="25" spans="1:7" s="1" customFormat="1" ht="16.399999999999999" thickBot="1" x14ac:dyDescent="0.35">
      <c r="A25" s="18"/>
      <c r="B25" s="42"/>
      <c r="C25" s="18"/>
      <c r="D25" s="43"/>
      <c r="E25" s="43"/>
      <c r="F25" s="43"/>
      <c r="G25" s="43"/>
    </row>
    <row r="26" spans="1:7" s="1" customFormat="1" ht="16.399999999999999" thickBot="1" x14ac:dyDescent="0.35">
      <c r="A26" s="18" t="s">
        <v>34</v>
      </c>
      <c r="B26" s="55">
        <v>1</v>
      </c>
      <c r="C26" s="18" t="s">
        <v>35</v>
      </c>
      <c r="D26" s="19">
        <v>875</v>
      </c>
      <c r="E26" s="56">
        <f t="shared" ref="E26:E28" si="4">B26*D26</f>
        <v>875</v>
      </c>
      <c r="F26" s="54">
        <v>699</v>
      </c>
      <c r="G26" s="53">
        <v>510</v>
      </c>
    </row>
    <row r="27" spans="1:7" s="1" customFormat="1" ht="16.399999999999999" thickBot="1" x14ac:dyDescent="0.35">
      <c r="A27" s="18" t="s">
        <v>34</v>
      </c>
      <c r="B27" s="55">
        <v>1</v>
      </c>
      <c r="C27" s="18" t="s">
        <v>36</v>
      </c>
      <c r="D27" s="19">
        <v>1050</v>
      </c>
      <c r="E27" s="56">
        <f t="shared" si="4"/>
        <v>1050</v>
      </c>
      <c r="F27" s="54">
        <v>839</v>
      </c>
      <c r="G27" s="53">
        <v>615</v>
      </c>
    </row>
    <row r="28" spans="1:7" s="1" customFormat="1" ht="16.399999999999999" thickBot="1" x14ac:dyDescent="0.35">
      <c r="A28" s="18" t="s">
        <v>34</v>
      </c>
      <c r="B28" s="55">
        <v>1</v>
      </c>
      <c r="C28" s="18" t="s">
        <v>37</v>
      </c>
      <c r="D28" s="19">
        <v>1150</v>
      </c>
      <c r="E28" s="56">
        <f t="shared" si="4"/>
        <v>1150</v>
      </c>
      <c r="F28" s="54">
        <v>925</v>
      </c>
      <c r="G28" s="53">
        <v>679</v>
      </c>
    </row>
    <row r="29" spans="1:7" s="1" customFormat="1" x14ac:dyDescent="0.3">
      <c r="A29" s="10"/>
      <c r="B29" s="42"/>
      <c r="C29" s="10"/>
      <c r="D29" s="43"/>
      <c r="E29" s="33"/>
      <c r="F29" s="43"/>
      <c r="G29" s="43"/>
    </row>
    <row r="30" spans="1:7" ht="16.399999999999999" thickBot="1" x14ac:dyDescent="0.35">
      <c r="A30" s="27" t="s">
        <v>38</v>
      </c>
      <c r="B30" s="71"/>
    </row>
    <row r="31" spans="1:7" x14ac:dyDescent="0.3">
      <c r="A31" s="18" t="s">
        <v>39</v>
      </c>
      <c r="B31" s="34">
        <v>1</v>
      </c>
      <c r="C31" s="31" t="s">
        <v>40</v>
      </c>
      <c r="D31" s="62">
        <v>165</v>
      </c>
      <c r="E31" s="63">
        <f t="shared" ref="E31:E38" si="5">B31*D31</f>
        <v>165</v>
      </c>
      <c r="F31" s="64">
        <v>99</v>
      </c>
      <c r="G31" s="65">
        <f>F31*0.7</f>
        <v>69.3</v>
      </c>
    </row>
    <row r="32" spans="1:7" x14ac:dyDescent="0.3">
      <c r="A32" s="18" t="s">
        <v>41</v>
      </c>
      <c r="B32" s="34">
        <v>1</v>
      </c>
      <c r="C32" s="31" t="s">
        <v>42</v>
      </c>
      <c r="D32" s="62">
        <v>210</v>
      </c>
      <c r="E32" s="66">
        <f t="shared" si="5"/>
        <v>210</v>
      </c>
      <c r="F32" s="44">
        <v>115</v>
      </c>
      <c r="G32" s="67">
        <f>F32*0.7</f>
        <v>80.5</v>
      </c>
    </row>
    <row r="33" spans="1:7" ht="16.399999999999999" thickBot="1" x14ac:dyDescent="0.35">
      <c r="A33" s="18" t="s">
        <v>43</v>
      </c>
      <c r="B33" s="34">
        <v>1</v>
      </c>
      <c r="C33" s="31" t="s">
        <v>44</v>
      </c>
      <c r="D33" s="62">
        <v>235</v>
      </c>
      <c r="E33" s="68">
        <f t="shared" si="5"/>
        <v>235</v>
      </c>
      <c r="F33" s="69">
        <v>119</v>
      </c>
      <c r="G33" s="70">
        <f>F33*0.7</f>
        <v>83.3</v>
      </c>
    </row>
    <row r="34" spans="1:7" ht="16.399999999999999" thickBot="1" x14ac:dyDescent="0.35"/>
    <row r="35" spans="1:7" x14ac:dyDescent="0.3">
      <c r="A35" s="18" t="s">
        <v>45</v>
      </c>
      <c r="B35" s="34">
        <v>1</v>
      </c>
      <c r="C35" s="31" t="s">
        <v>46</v>
      </c>
      <c r="D35" s="62">
        <v>13.4</v>
      </c>
      <c r="E35" s="63">
        <f t="shared" si="5"/>
        <v>13.4</v>
      </c>
      <c r="F35" s="64">
        <v>10.95</v>
      </c>
      <c r="G35" s="65">
        <f>E35*0.6</f>
        <v>8.0399999999999991</v>
      </c>
    </row>
    <row r="36" spans="1:7" x14ac:dyDescent="0.3">
      <c r="A36" s="18" t="s">
        <v>47</v>
      </c>
      <c r="B36" s="34">
        <v>1</v>
      </c>
      <c r="C36" s="31" t="s">
        <v>48</v>
      </c>
      <c r="D36" s="62">
        <v>21.55</v>
      </c>
      <c r="E36" s="66">
        <f t="shared" si="5"/>
        <v>21.55</v>
      </c>
      <c r="F36" s="44">
        <v>17.5</v>
      </c>
      <c r="G36" s="67">
        <f t="shared" ref="G36:G38" si="6">E36*0.6</f>
        <v>12.93</v>
      </c>
    </row>
    <row r="37" spans="1:7" x14ac:dyDescent="0.3">
      <c r="A37" s="18" t="s">
        <v>49</v>
      </c>
      <c r="B37" s="34">
        <v>1</v>
      </c>
      <c r="C37" s="31" t="s">
        <v>50</v>
      </c>
      <c r="D37" s="62">
        <v>24.8</v>
      </c>
      <c r="E37" s="66">
        <f t="shared" si="5"/>
        <v>24.8</v>
      </c>
      <c r="F37" s="44">
        <v>19.95</v>
      </c>
      <c r="G37" s="67">
        <f t="shared" si="6"/>
        <v>14.879999999999999</v>
      </c>
    </row>
    <row r="38" spans="1:7" ht="16.399999999999999" thickBot="1" x14ac:dyDescent="0.35">
      <c r="A38" s="18" t="s">
        <v>51</v>
      </c>
      <c r="B38" s="34">
        <v>1</v>
      </c>
      <c r="C38" s="31" t="s">
        <v>52</v>
      </c>
      <c r="D38" s="62">
        <v>22.15</v>
      </c>
      <c r="E38" s="68">
        <f t="shared" si="5"/>
        <v>22.15</v>
      </c>
      <c r="F38" s="69">
        <v>17.95</v>
      </c>
      <c r="G38" s="70">
        <f t="shared" si="6"/>
        <v>13.29</v>
      </c>
    </row>
    <row r="39" spans="1:7" x14ac:dyDescent="0.3">
      <c r="B39" s="7"/>
      <c r="C39" s="35"/>
      <c r="D39" s="35"/>
      <c r="E39" s="25"/>
    </row>
    <row r="40" spans="1:7" ht="16.399999999999999" thickBot="1" x14ac:dyDescent="0.35">
      <c r="A40" s="27" t="s">
        <v>53</v>
      </c>
      <c r="B40" s="28"/>
      <c r="C40" s="28"/>
      <c r="D40" s="28"/>
      <c r="E40" s="28"/>
    </row>
    <row r="41" spans="1:7" x14ac:dyDescent="0.3">
      <c r="A41" s="32" t="s">
        <v>54</v>
      </c>
      <c r="B41" s="34">
        <v>1</v>
      </c>
      <c r="C41" s="31" t="s">
        <v>55</v>
      </c>
      <c r="D41" s="62">
        <f>152+38.5</f>
        <v>190.5</v>
      </c>
      <c r="E41" s="63">
        <f t="shared" ref="E41:E46" si="7">B41*D41</f>
        <v>190.5</v>
      </c>
      <c r="F41" s="64">
        <v>158</v>
      </c>
      <c r="G41" s="65">
        <f t="shared" ref="G41:G46" si="8">F41*0.7</f>
        <v>110.6</v>
      </c>
    </row>
    <row r="42" spans="1:7" x14ac:dyDescent="0.3">
      <c r="A42" s="32" t="s">
        <v>56</v>
      </c>
      <c r="B42" s="34">
        <v>1</v>
      </c>
      <c r="C42" s="31" t="s">
        <v>57</v>
      </c>
      <c r="D42" s="62">
        <f>234+38.5</f>
        <v>272.5</v>
      </c>
      <c r="E42" s="66">
        <f t="shared" si="7"/>
        <v>272.5</v>
      </c>
      <c r="F42" s="44">
        <v>242</v>
      </c>
      <c r="G42" s="67">
        <f t="shared" si="8"/>
        <v>169.39999999999998</v>
      </c>
    </row>
    <row r="43" spans="1:7" x14ac:dyDescent="0.3">
      <c r="A43" s="32" t="s">
        <v>58</v>
      </c>
      <c r="B43" s="34">
        <v>1</v>
      </c>
      <c r="C43" s="31" t="s">
        <v>59</v>
      </c>
      <c r="D43" s="62">
        <f>185+41.5</f>
        <v>226.5</v>
      </c>
      <c r="E43" s="66">
        <f t="shared" si="7"/>
        <v>226.5</v>
      </c>
      <c r="F43" s="44">
        <v>191</v>
      </c>
      <c r="G43" s="67">
        <f t="shared" si="8"/>
        <v>133.69999999999999</v>
      </c>
    </row>
    <row r="44" spans="1:7" x14ac:dyDescent="0.3">
      <c r="A44" s="32" t="s">
        <v>60</v>
      </c>
      <c r="B44" s="34">
        <v>1</v>
      </c>
      <c r="C44" s="31" t="s">
        <v>61</v>
      </c>
      <c r="D44" s="62">
        <f>200+38.5</f>
        <v>238.5</v>
      </c>
      <c r="E44" s="66">
        <f t="shared" si="7"/>
        <v>238.5</v>
      </c>
      <c r="F44" s="44">
        <v>206</v>
      </c>
      <c r="G44" s="67">
        <f t="shared" si="8"/>
        <v>144.19999999999999</v>
      </c>
    </row>
    <row r="45" spans="1:7" x14ac:dyDescent="0.3">
      <c r="A45" s="32" t="s">
        <v>62</v>
      </c>
      <c r="B45" s="34">
        <v>1</v>
      </c>
      <c r="C45" s="31" t="s">
        <v>63</v>
      </c>
      <c r="D45" s="62">
        <f>268+38.5</f>
        <v>306.5</v>
      </c>
      <c r="E45" s="66">
        <f t="shared" si="7"/>
        <v>306.5</v>
      </c>
      <c r="F45" s="44">
        <v>277</v>
      </c>
      <c r="G45" s="67">
        <f t="shared" si="8"/>
        <v>193.89999999999998</v>
      </c>
    </row>
    <row r="46" spans="1:7" ht="16.399999999999999" thickBot="1" x14ac:dyDescent="0.35">
      <c r="A46" s="32" t="s">
        <v>64</v>
      </c>
      <c r="B46" s="34">
        <v>1</v>
      </c>
      <c r="C46" s="31" t="s">
        <v>65</v>
      </c>
      <c r="D46" s="62">
        <f>336+38.5</f>
        <v>374.5</v>
      </c>
      <c r="E46" s="68">
        <f t="shared" si="7"/>
        <v>374.5</v>
      </c>
      <c r="F46" s="69">
        <v>348</v>
      </c>
      <c r="G46" s="70">
        <f t="shared" si="8"/>
        <v>243.6</v>
      </c>
    </row>
  </sheetData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1CA3-D020-44AC-960A-BE9BD51282DA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Automotive 2026</vt:lpstr>
      <vt:lpstr>Blad1</vt:lpstr>
      <vt:lpstr>'Automotive 2026'!Afdrukbereik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Bex</dc:creator>
  <cp:keywords/>
  <dc:description/>
  <cp:lastModifiedBy>Sylvia Karadarevic</cp:lastModifiedBy>
  <cp:revision/>
  <dcterms:created xsi:type="dcterms:W3CDTF">2025-02-07T10:45:38Z</dcterms:created>
  <dcterms:modified xsi:type="dcterms:W3CDTF">2026-02-02T12:35:47Z</dcterms:modified>
  <cp:category/>
  <cp:contentStatus/>
</cp:coreProperties>
</file>